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30" windowWidth="15480" windowHeight="11640" tabRatio="689"/>
  </bookViews>
  <sheets>
    <sheet name="Action List" sheetId="1" r:id="rId1"/>
    <sheet name="Analysis" sheetId="2" state="hidden" r:id="rId2"/>
    <sheet name="Topic" sheetId="3" state="hidden" r:id="rId3"/>
    <sheet name="Actionees" sheetId="4" state="hidden" r:id="rId4"/>
    <sheet name="Status" sheetId="5" state="hidden" r:id="rId5"/>
  </sheets>
  <definedNames>
    <definedName name="_xlnm._FilterDatabase" localSheetId="0" hidden="1">'Action List'!$A$5:$H$18</definedName>
    <definedName name="Actionees">Actionees!$A$1:$A$11</definedName>
    <definedName name="Categories">Topic!$A$1:$A$11</definedName>
    <definedName name="Complete">Status!$A$1:$A$2</definedName>
    <definedName name="PEG_Members">Actionees!$A$1:$A$10</definedName>
    <definedName name="_xlnm.Print_Area" localSheetId="0">'Action List'!$A$1:$H$18</definedName>
    <definedName name="_xlnm.Print_Titles" localSheetId="0">'Action List'!$1:$6</definedName>
    <definedName name="Status">Status!$A$1:$A$4</definedName>
    <definedName name="Topic">Topic!$A$1:$A$12</definedName>
  </definedNames>
  <calcPr calcId="145621"/>
</workbook>
</file>

<file path=xl/calcChain.xml><?xml version="1.0" encoding="utf-8"?>
<calcChain xmlns="http://schemas.openxmlformats.org/spreadsheetml/2006/main">
  <c r="I21" i="2" l="1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B23" i="2"/>
  <c r="B22" i="2"/>
  <c r="B21" i="2"/>
  <c r="B17" i="2"/>
  <c r="B16" i="2"/>
  <c r="B15" i="2"/>
  <c r="B14" i="2"/>
  <c r="B13" i="2"/>
  <c r="B12" i="2"/>
  <c r="B11" i="2"/>
  <c r="B10" i="2"/>
  <c r="B9" i="2"/>
  <c r="B8" i="2"/>
  <c r="B7" i="2"/>
  <c r="B6" i="2"/>
  <c r="A8" i="1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A24" i="2"/>
  <c r="A23" i="2"/>
  <c r="A22" i="2"/>
  <c r="A21" i="2"/>
  <c r="A17" i="2"/>
  <c r="A16" i="2"/>
  <c r="A15" i="2"/>
  <c r="A14" i="2"/>
  <c r="A13" i="2"/>
  <c r="A12" i="2"/>
  <c r="A11" i="2"/>
  <c r="A10" i="2"/>
  <c r="A9" i="2"/>
  <c r="A8" i="2"/>
  <c r="A7" i="2"/>
  <c r="A6" i="2"/>
  <c r="K12" i="2" l="1"/>
  <c r="A9" i="1"/>
  <c r="A10" i="1" s="1"/>
  <c r="A11" i="1" s="1"/>
  <c r="A12" i="1" s="1"/>
  <c r="A13" i="1" s="1"/>
  <c r="A14" i="1" s="1"/>
  <c r="A15" i="1" s="1"/>
  <c r="A16" i="1" s="1"/>
  <c r="A17" i="1" s="1"/>
  <c r="A18" i="1" s="1"/>
  <c r="I22" i="2"/>
  <c r="H22" i="2"/>
  <c r="F22" i="2"/>
  <c r="J15" i="2" s="1"/>
  <c r="G22" i="2"/>
  <c r="K15" i="2"/>
  <c r="K11" i="2"/>
  <c r="K17" i="2"/>
  <c r="K18" i="2"/>
  <c r="K20" i="2"/>
  <c r="K21" i="2"/>
  <c r="K19" i="2"/>
  <c r="B18" i="2"/>
  <c r="B24" i="2" s="1"/>
  <c r="K7" i="2"/>
  <c r="K8" i="2"/>
  <c r="K10" i="2"/>
  <c r="K14" i="2"/>
  <c r="K9" i="2"/>
  <c r="K13" i="2"/>
  <c r="K6" i="2"/>
  <c r="K16" i="2"/>
  <c r="C6" i="2" l="1"/>
  <c r="B25" i="2"/>
  <c r="C24" i="2" s="1"/>
  <c r="C13" i="2"/>
  <c r="C7" i="2"/>
  <c r="C17" i="2"/>
  <c r="C10" i="2"/>
  <c r="C12" i="2"/>
  <c r="C9" i="2"/>
  <c r="J21" i="2"/>
  <c r="J20" i="2"/>
  <c r="J18" i="2"/>
  <c r="J17" i="2"/>
  <c r="J19" i="2"/>
  <c r="C14" i="2"/>
  <c r="C15" i="2"/>
  <c r="C8" i="2"/>
  <c r="C11" i="2"/>
  <c r="C16" i="2"/>
  <c r="J9" i="2"/>
  <c r="J7" i="2"/>
  <c r="J8" i="2"/>
  <c r="J13" i="2"/>
  <c r="J16" i="2"/>
  <c r="K22" i="2"/>
  <c r="J14" i="2"/>
  <c r="J6" i="2"/>
  <c r="J11" i="2"/>
  <c r="J10" i="2"/>
  <c r="J12" i="2"/>
  <c r="C22" i="2" l="1"/>
  <c r="C21" i="2"/>
  <c r="C23" i="2"/>
  <c r="J22" i="2"/>
  <c r="L13" i="2"/>
  <c r="L17" i="2"/>
  <c r="L18" i="2"/>
  <c r="L20" i="2"/>
  <c r="L21" i="2"/>
  <c r="L19" i="2"/>
  <c r="C18" i="2"/>
  <c r="L8" i="2"/>
  <c r="L16" i="2"/>
  <c r="L10" i="2"/>
  <c r="L6" i="2"/>
  <c r="L11" i="2"/>
  <c r="L9" i="2"/>
  <c r="L12" i="2"/>
  <c r="L7" i="2"/>
  <c r="L15" i="2"/>
  <c r="L14" i="2"/>
  <c r="C25" i="2" l="1"/>
  <c r="L22" i="2"/>
</calcChain>
</file>

<file path=xl/sharedStrings.xml><?xml version="1.0" encoding="utf-8"?>
<sst xmlns="http://schemas.openxmlformats.org/spreadsheetml/2006/main" count="60" uniqueCount="55">
  <si>
    <t xml:space="preserve">PEG Action List </t>
  </si>
  <si>
    <t xml:space="preserve">Meeting </t>
  </si>
  <si>
    <t>Date</t>
  </si>
  <si>
    <t>Topic</t>
  </si>
  <si>
    <t>Action</t>
  </si>
  <si>
    <t>Deadline</t>
  </si>
  <si>
    <t>Complete</t>
  </si>
  <si>
    <t>SC</t>
  </si>
  <si>
    <t>GW</t>
  </si>
  <si>
    <t>Yes</t>
  </si>
  <si>
    <t>No</t>
  </si>
  <si>
    <t>Estates</t>
  </si>
  <si>
    <t>Finance</t>
  </si>
  <si>
    <t>Staff</t>
  </si>
  <si>
    <t>Planning</t>
  </si>
  <si>
    <t>Students</t>
  </si>
  <si>
    <t>Strategy</t>
  </si>
  <si>
    <t>Performance</t>
  </si>
  <si>
    <t>Research</t>
  </si>
  <si>
    <t>Governance</t>
  </si>
  <si>
    <t>Risk</t>
  </si>
  <si>
    <t>Health &amp; Safety</t>
  </si>
  <si>
    <t>International</t>
  </si>
  <si>
    <t>Ongoing</t>
  </si>
  <si>
    <t>Unknown</t>
  </si>
  <si>
    <t>Total</t>
  </si>
  <si>
    <t>%age</t>
  </si>
  <si>
    <t>No.</t>
  </si>
  <si>
    <t>Lead</t>
  </si>
  <si>
    <t>Action 2</t>
  </si>
  <si>
    <t>Action 3</t>
  </si>
  <si>
    <t>Action 4</t>
  </si>
  <si>
    <t>No. Action</t>
  </si>
  <si>
    <t>% Action</t>
  </si>
  <si>
    <t>% Lead</t>
  </si>
  <si>
    <t>FMacC</t>
  </si>
  <si>
    <t>CS</t>
  </si>
  <si>
    <t>All</t>
  </si>
  <si>
    <t xml:space="preserve">Action </t>
  </si>
  <si>
    <t>Number</t>
  </si>
  <si>
    <t>Academic Year 2010/2011</t>
  </si>
  <si>
    <t>Total*</t>
  </si>
  <si>
    <t>*Remainder are still open actions.</t>
  </si>
  <si>
    <t>AS</t>
  </si>
  <si>
    <t>IMcI</t>
  </si>
  <si>
    <t>SB</t>
  </si>
  <si>
    <t>AMN</t>
  </si>
  <si>
    <t>AO</t>
  </si>
  <si>
    <t>KD</t>
  </si>
  <si>
    <t>Date of Last Update</t>
  </si>
  <si>
    <t>Update</t>
  </si>
  <si>
    <t>Responsibility</t>
  </si>
  <si>
    <t>Academic Year XX/XX</t>
  </si>
  <si>
    <t>Action agreed</t>
  </si>
  <si>
    <t xml:space="preserve">Student Staff Liaison Committee Action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</si>
</sst>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dd/mm/yy;@"/>
  </numFmts>
  <fonts count="5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Font="1"/>
    <xf numFmtId="0" fontId="1" fillId="2" borderId="3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0" fillId="2" borderId="6" xfId="0" applyFont="1" applyFill="1" applyBorder="1"/>
    <xf numFmtId="0" fontId="0" fillId="2" borderId="0" xfId="0" applyFill="1" applyBorder="1"/>
    <xf numFmtId="9" fontId="0" fillId="2" borderId="7" xfId="0" applyNumberForma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0" fillId="3" borderId="6" xfId="0" applyFill="1" applyBorder="1"/>
    <xf numFmtId="0" fontId="0" fillId="3" borderId="0" xfId="0" applyFill="1" applyBorder="1"/>
    <xf numFmtId="9" fontId="0" fillId="3" borderId="7" xfId="0" applyNumberFormat="1" applyFill="1" applyBorder="1"/>
    <xf numFmtId="0" fontId="1" fillId="3" borderId="8" xfId="0" applyFont="1" applyFill="1" applyBorder="1"/>
    <xf numFmtId="0" fontId="1" fillId="3" borderId="9" xfId="0" applyFont="1" applyFill="1" applyBorder="1"/>
    <xf numFmtId="9" fontId="0" fillId="3" borderId="10" xfId="0" applyNumberFormat="1" applyFill="1" applyBorder="1"/>
    <xf numFmtId="0" fontId="1" fillId="4" borderId="3" xfId="0" applyFont="1" applyFill="1" applyBorder="1"/>
    <xf numFmtId="0" fontId="0" fillId="4" borderId="6" xfId="0" applyFill="1" applyBorder="1"/>
    <xf numFmtId="0" fontId="0" fillId="4" borderId="0" xfId="0" applyFill="1" applyBorder="1"/>
    <xf numFmtId="9" fontId="0" fillId="4" borderId="0" xfId="0" applyNumberFormat="1" applyFill="1" applyBorder="1"/>
    <xf numFmtId="9" fontId="0" fillId="4" borderId="7" xfId="0" applyNumberForma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9" fontId="0" fillId="4" borderId="9" xfId="0" applyNumberFormat="1" applyFill="1" applyBorder="1"/>
    <xf numFmtId="9" fontId="0" fillId="4" borderId="10" xfId="0" applyNumberFormat="1" applyFill="1" applyBorder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10" fontId="0" fillId="2" borderId="10" xfId="0" applyNumberFormat="1" applyFill="1" applyBorder="1"/>
    <xf numFmtId="49" fontId="0" fillId="0" borderId="0" xfId="0" applyNumberFormat="1"/>
    <xf numFmtId="0" fontId="3" fillId="0" borderId="11" xfId="0" applyFont="1" applyBorder="1" applyAlignment="1">
      <alignment vertical="top" wrapText="1"/>
    </xf>
    <xf numFmtId="0" fontId="4" fillId="0" borderId="0" xfId="0" applyFont="1"/>
    <xf numFmtId="0" fontId="0" fillId="0" borderId="12" xfId="0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vertical="top"/>
    </xf>
    <xf numFmtId="164" fontId="3" fillId="0" borderId="11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0" fillId="0" borderId="11" xfId="0" applyBorder="1"/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2" fillId="9" borderId="1" xfId="0" applyFont="1" applyFill="1" applyBorder="1"/>
    <xf numFmtId="0" fontId="1" fillId="9" borderId="1" xfId="0" applyFont="1" applyFill="1" applyBorder="1"/>
    <xf numFmtId="49" fontId="1" fillId="9" borderId="1" xfId="0" applyNumberFormat="1" applyFont="1" applyFill="1" applyBorder="1"/>
    <xf numFmtId="0" fontId="2" fillId="9" borderId="2" xfId="0" applyFont="1" applyFill="1" applyBorder="1"/>
    <xf numFmtId="0" fontId="1" fillId="9" borderId="2" xfId="0" applyFont="1" applyFill="1" applyBorder="1"/>
    <xf numFmtId="49" fontId="1" fillId="9" borderId="2" xfId="0" applyNumberFormat="1" applyFont="1" applyFill="1" applyBorder="1"/>
    <xf numFmtId="0" fontId="0" fillId="9" borderId="11" xfId="0" applyFill="1" applyBorder="1" applyAlignment="1">
      <alignment horizontal="left" vertical="top"/>
    </xf>
    <xf numFmtId="165" fontId="3" fillId="0" borderId="12" xfId="0" applyNumberFormat="1" applyFont="1" applyBorder="1" applyAlignment="1">
      <alignment horizontal="center" vertical="top"/>
    </xf>
    <xf numFmtId="165" fontId="3" fillId="0" borderId="11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  <xf numFmtId="0" fontId="1" fillId="9" borderId="1" xfId="0" applyFont="1" applyFill="1" applyBorder="1" applyAlignment="1">
      <alignment horizontal="center" wrapText="1"/>
    </xf>
    <xf numFmtId="0" fontId="1" fillId="9" borderId="2" xfId="0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wrapText="1"/>
    </xf>
    <xf numFmtId="49" fontId="1" fillId="9" borderId="2" xfId="0" applyNumberFormat="1" applyFont="1" applyFill="1" applyBorder="1" applyAlignment="1">
      <alignment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  <pageSetUpPr fitToPage="1"/>
  </sheetPr>
  <dimension ref="A1:H1048373"/>
  <sheetViews>
    <sheetView tabSelected="1" zoomScaleNormal="100" workbookViewId="0">
      <pane ySplit="6" topLeftCell="A7" activePane="bottomLeft" state="frozen"/>
      <selection pane="bottomLeft" activeCell="A2" sqref="A2"/>
    </sheetView>
  </sheetViews>
  <sheetFormatPr defaultRowHeight="14.25" x14ac:dyDescent="0.2"/>
  <cols>
    <col min="2" max="2" width="10.5" customWidth="1"/>
    <col min="3" max="3" width="71.875" style="36" customWidth="1"/>
    <col min="4" max="4" width="14.125" style="36" customWidth="1"/>
    <col min="5" max="5" width="12.25" customWidth="1"/>
    <col min="6" max="6" width="10.5" customWidth="1"/>
    <col min="7" max="7" width="10.625" customWidth="1"/>
    <col min="8" max="8" width="36.125" customWidth="1"/>
    <col min="11" max="15" width="9" customWidth="1"/>
  </cols>
  <sheetData>
    <row r="1" spans="1:8" ht="15" x14ac:dyDescent="0.25">
      <c r="A1" s="1" t="s">
        <v>54</v>
      </c>
    </row>
    <row r="2" spans="1:8" ht="15" x14ac:dyDescent="0.25">
      <c r="A2" s="1"/>
    </row>
    <row r="3" spans="1:8" ht="15" x14ac:dyDescent="0.25">
      <c r="A3" s="1" t="s">
        <v>52</v>
      </c>
    </row>
    <row r="5" spans="1:8" ht="30.75" customHeight="1" x14ac:dyDescent="0.25">
      <c r="A5" s="47" t="s">
        <v>38</v>
      </c>
      <c r="B5" s="48" t="s">
        <v>1</v>
      </c>
      <c r="C5" s="49" t="s">
        <v>53</v>
      </c>
      <c r="D5" s="59" t="s">
        <v>28</v>
      </c>
      <c r="E5" s="48" t="s">
        <v>5</v>
      </c>
      <c r="F5" s="48" t="s">
        <v>6</v>
      </c>
      <c r="G5" s="57" t="s">
        <v>49</v>
      </c>
      <c r="H5" s="48" t="s">
        <v>50</v>
      </c>
    </row>
    <row r="6" spans="1:8" ht="18" customHeight="1" x14ac:dyDescent="0.25">
      <c r="A6" s="50" t="s">
        <v>39</v>
      </c>
      <c r="B6" s="51" t="s">
        <v>2</v>
      </c>
      <c r="C6" s="52"/>
      <c r="D6" s="60" t="s">
        <v>51</v>
      </c>
      <c r="E6" s="51"/>
      <c r="F6" s="51"/>
      <c r="G6" s="58"/>
      <c r="H6" s="51"/>
    </row>
    <row r="7" spans="1:8" ht="50.1" customHeight="1" x14ac:dyDescent="0.2">
      <c r="A7" s="53">
        <v>1</v>
      </c>
      <c r="B7" s="55"/>
      <c r="C7" s="46"/>
      <c r="D7" s="46"/>
      <c r="E7" s="56"/>
      <c r="F7" s="41"/>
      <c r="G7" s="54"/>
      <c r="H7" s="43"/>
    </row>
    <row r="8" spans="1:8" ht="50.1" customHeight="1" x14ac:dyDescent="0.2">
      <c r="A8" s="53">
        <f>(A7+1)</f>
        <v>2</v>
      </c>
      <c r="B8" s="55"/>
      <c r="C8" s="46"/>
      <c r="D8" s="46"/>
      <c r="E8" s="56"/>
      <c r="F8" s="41"/>
      <c r="G8" s="54"/>
      <c r="H8" s="43"/>
    </row>
    <row r="9" spans="1:8" ht="50.1" customHeight="1" x14ac:dyDescent="0.2">
      <c r="A9" s="53">
        <f>(A8+1)</f>
        <v>3</v>
      </c>
      <c r="B9" s="55"/>
      <c r="C9" s="46"/>
      <c r="D9" s="46"/>
      <c r="E9" s="56"/>
      <c r="F9" s="44"/>
      <c r="G9" s="54"/>
      <c r="H9" s="43"/>
    </row>
    <row r="10" spans="1:8" ht="50.1" customHeight="1" x14ac:dyDescent="0.2">
      <c r="A10" s="53">
        <f t="shared" ref="A10:A18" si="0">(A9+1)</f>
        <v>4</v>
      </c>
      <c r="B10" s="55"/>
      <c r="C10" s="46"/>
      <c r="D10" s="46"/>
      <c r="E10" s="56"/>
      <c r="F10" s="44"/>
      <c r="G10" s="54"/>
      <c r="H10" s="43"/>
    </row>
    <row r="11" spans="1:8" ht="50.1" customHeight="1" x14ac:dyDescent="0.2">
      <c r="A11" s="53">
        <f t="shared" si="0"/>
        <v>5</v>
      </c>
      <c r="B11" s="55"/>
      <c r="C11" s="40"/>
      <c r="D11" s="40"/>
      <c r="E11" s="56"/>
      <c r="F11" s="44"/>
      <c r="G11" s="54"/>
      <c r="H11" s="43"/>
    </row>
    <row r="12" spans="1:8" ht="50.1" customHeight="1" x14ac:dyDescent="0.2">
      <c r="A12" s="53">
        <f t="shared" si="0"/>
        <v>6</v>
      </c>
      <c r="B12" s="55"/>
      <c r="C12" s="40"/>
      <c r="D12" s="40"/>
      <c r="E12" s="56"/>
      <c r="F12" s="44"/>
      <c r="G12" s="54"/>
      <c r="H12" s="45"/>
    </row>
    <row r="13" spans="1:8" ht="50.1" customHeight="1" x14ac:dyDescent="0.2">
      <c r="A13" s="53">
        <f t="shared" si="0"/>
        <v>7</v>
      </c>
      <c r="B13" s="55"/>
      <c r="C13" s="40"/>
      <c r="D13" s="40"/>
      <c r="E13" s="56"/>
      <c r="F13" s="44"/>
      <c r="G13" s="54"/>
      <c r="H13" s="45"/>
    </row>
    <row r="14" spans="1:8" ht="50.1" customHeight="1" x14ac:dyDescent="0.2">
      <c r="A14" s="53">
        <f t="shared" si="0"/>
        <v>8</v>
      </c>
      <c r="B14" s="55"/>
      <c r="C14" s="40"/>
      <c r="D14" s="40"/>
      <c r="E14" s="56"/>
      <c r="F14" s="44"/>
      <c r="G14" s="54"/>
      <c r="H14" s="45"/>
    </row>
    <row r="15" spans="1:8" ht="50.1" customHeight="1" x14ac:dyDescent="0.2">
      <c r="A15" s="53">
        <f t="shared" si="0"/>
        <v>9</v>
      </c>
      <c r="B15" s="55"/>
      <c r="C15" s="40"/>
      <c r="D15" s="40"/>
      <c r="E15" s="56"/>
      <c r="F15" s="44"/>
      <c r="G15" s="54"/>
      <c r="H15" s="43"/>
    </row>
    <row r="16" spans="1:8" ht="50.1" customHeight="1" x14ac:dyDescent="0.2">
      <c r="A16" s="53">
        <f t="shared" si="0"/>
        <v>10</v>
      </c>
      <c r="B16" s="55"/>
      <c r="C16" s="40"/>
      <c r="D16" s="40"/>
      <c r="E16" s="56"/>
      <c r="F16" s="44"/>
      <c r="G16" s="54"/>
      <c r="H16" s="43"/>
    </row>
    <row r="17" spans="1:8" ht="50.1" customHeight="1" x14ac:dyDescent="0.2">
      <c r="A17" s="53">
        <f t="shared" si="0"/>
        <v>11</v>
      </c>
      <c r="B17" s="55"/>
      <c r="C17" s="40"/>
      <c r="D17" s="40"/>
      <c r="E17" s="56"/>
      <c r="F17" s="44"/>
      <c r="G17" s="54"/>
      <c r="H17" s="37"/>
    </row>
    <row r="18" spans="1:8" ht="50.1" customHeight="1" x14ac:dyDescent="0.2">
      <c r="A18" s="53">
        <f t="shared" si="0"/>
        <v>12</v>
      </c>
      <c r="B18" s="55"/>
      <c r="C18" s="40"/>
      <c r="D18" s="40"/>
      <c r="E18" s="56"/>
      <c r="F18" s="44"/>
      <c r="G18" s="54"/>
      <c r="H18" s="43"/>
    </row>
    <row r="1048275" spans="8:8" x14ac:dyDescent="0.2">
      <c r="H1048275" s="39"/>
    </row>
    <row r="1048373" spans="5:5" ht="15" x14ac:dyDescent="0.2">
      <c r="E1048373" s="42"/>
    </row>
  </sheetData>
  <autoFilter ref="A5:H18"/>
  <dataConsolidate/>
  <mergeCells count="1">
    <mergeCell ref="G5:G6"/>
  </mergeCells>
  <conditionalFormatting sqref="F7:G8">
    <cfRule type="containsText" dxfId="3" priority="28" operator="containsText" text="Yes">
      <formula>NOT(ISERROR(SEARCH("Yes",F7)))</formula>
    </cfRule>
  </conditionalFormatting>
  <conditionalFormatting sqref="F7:G18">
    <cfRule type="containsText" dxfId="2" priority="17" operator="containsText" text="Ongoing">
      <formula>NOT(ISERROR(SEARCH("Ongoing",F7)))</formula>
    </cfRule>
    <cfRule type="containsText" dxfId="1" priority="26" operator="containsText" text="Yes">
      <formula>NOT(ISERROR(SEARCH("Yes",F7)))</formula>
    </cfRule>
    <cfRule type="containsText" dxfId="0" priority="27" operator="containsText" text="No">
      <formula>NOT(ISERROR(SEARCH("No",F7)))</formula>
    </cfRule>
  </conditionalFormatting>
  <dataValidations count="1">
    <dataValidation type="list" allowBlank="1" showInputMessage="1" showErrorMessage="1" sqref="F7:F18">
      <formula1>Status</formula1>
    </dataValidation>
  </dataValidations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Footer>&amp;C&amp;8&amp;K00-049Page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7"/>
  <sheetViews>
    <sheetView workbookViewId="0">
      <selection activeCell="K6" sqref="K6"/>
    </sheetView>
  </sheetViews>
  <sheetFormatPr defaultRowHeight="14.25" x14ac:dyDescent="0.2"/>
  <cols>
    <col min="1" max="1" width="13.625" customWidth="1"/>
    <col min="4" max="4" width="2.75" customWidth="1"/>
    <col min="11" max="11" width="10.875" customWidth="1"/>
  </cols>
  <sheetData>
    <row r="1" spans="1:12" ht="15" x14ac:dyDescent="0.25">
      <c r="A1" s="1" t="s">
        <v>0</v>
      </c>
    </row>
    <row r="2" spans="1:12" ht="15" x14ac:dyDescent="0.25">
      <c r="A2" s="1"/>
    </row>
    <row r="3" spans="1:12" ht="15" x14ac:dyDescent="0.25">
      <c r="A3" s="1" t="s">
        <v>40</v>
      </c>
    </row>
    <row r="4" spans="1:12" ht="15" thickBot="1" x14ac:dyDescent="0.25"/>
    <row r="5" spans="1:12" ht="15" x14ac:dyDescent="0.25">
      <c r="A5" s="3" t="s">
        <v>3</v>
      </c>
      <c r="B5" s="4" t="s">
        <v>27</v>
      </c>
      <c r="C5" s="5" t="s">
        <v>26</v>
      </c>
      <c r="E5" s="20" t="s">
        <v>4</v>
      </c>
      <c r="F5" s="27" t="s">
        <v>28</v>
      </c>
      <c r="G5" s="27" t="s">
        <v>29</v>
      </c>
      <c r="H5" s="27" t="s">
        <v>30</v>
      </c>
      <c r="I5" s="27" t="s">
        <v>31</v>
      </c>
      <c r="J5" s="27" t="s">
        <v>34</v>
      </c>
      <c r="K5" s="27" t="s">
        <v>32</v>
      </c>
      <c r="L5" s="28" t="s">
        <v>33</v>
      </c>
    </row>
    <row r="6" spans="1:12" x14ac:dyDescent="0.2">
      <c r="A6" s="6" t="str">
        <f>Topic!A1</f>
        <v>Estates</v>
      </c>
      <c r="B6" s="7" t="e">
        <f>COUNTIF('Action List'!#REF!,Topic!A1)</f>
        <v>#REF!</v>
      </c>
      <c r="C6" s="8" t="e">
        <f>(B6/$B$18)</f>
        <v>#REF!</v>
      </c>
      <c r="E6" s="21" t="str">
        <f>Actionees!A1</f>
        <v>AMN</v>
      </c>
      <c r="F6" s="22" t="e">
        <f>COUNTIF('Action List'!#REF!,Actionees!A1)</f>
        <v>#REF!</v>
      </c>
      <c r="G6" s="22" t="e">
        <f>COUNTIF('Action List'!#REF!,Actionees!A1)</f>
        <v>#REF!</v>
      </c>
      <c r="H6" s="22" t="e">
        <f>COUNTIF('Action List'!#REF!,Actionees!A1)</f>
        <v>#REF!</v>
      </c>
      <c r="I6" s="22" t="e">
        <f>COUNTIF('Action List'!#REF!,Actionees!A1)</f>
        <v>#REF!</v>
      </c>
      <c r="J6" s="23" t="e">
        <f t="shared" ref="J6:J16" si="0">F6/$F$22</f>
        <v>#REF!</v>
      </c>
      <c r="K6" s="22" t="e">
        <f>SUM(F6:I6)</f>
        <v>#REF!</v>
      </c>
      <c r="L6" s="24" t="e">
        <f t="shared" ref="L6:L16" si="1">(K6/$K$22)</f>
        <v>#REF!</v>
      </c>
    </row>
    <row r="7" spans="1:12" x14ac:dyDescent="0.2">
      <c r="A7" s="6" t="str">
        <f>Topic!A2</f>
        <v>Finance</v>
      </c>
      <c r="B7" s="7" t="e">
        <f>COUNTIF('Action List'!#REF!,Topic!A2)</f>
        <v>#REF!</v>
      </c>
      <c r="C7" s="8" t="e">
        <f t="shared" ref="C7:C17" si="2">(B7/$B$18)</f>
        <v>#REF!</v>
      </c>
      <c r="E7" s="21" t="str">
        <f>Actionees!A2</f>
        <v>AO</v>
      </c>
      <c r="F7" s="22" t="e">
        <f>COUNTIF('Action List'!#REF!,Actionees!A2)</f>
        <v>#REF!</v>
      </c>
      <c r="G7" s="22" t="e">
        <f>COUNTIF('Action List'!#REF!,Actionees!A2)</f>
        <v>#REF!</v>
      </c>
      <c r="H7" s="22" t="e">
        <f>COUNTIF('Action List'!#REF!,Actionees!A2)</f>
        <v>#REF!</v>
      </c>
      <c r="I7" s="22" t="e">
        <f>COUNTIF('Action List'!#REF!,Actionees!A2)</f>
        <v>#REF!</v>
      </c>
      <c r="J7" s="23" t="e">
        <f t="shared" si="0"/>
        <v>#REF!</v>
      </c>
      <c r="K7" s="22" t="e">
        <f t="shared" ref="K7:K16" si="3">SUM(F7:I7)</f>
        <v>#REF!</v>
      </c>
      <c r="L7" s="24" t="e">
        <f t="shared" si="1"/>
        <v>#REF!</v>
      </c>
    </row>
    <row r="8" spans="1:12" x14ac:dyDescent="0.2">
      <c r="A8" s="6" t="str">
        <f>Topic!A3</f>
        <v>Staff</v>
      </c>
      <c r="B8" s="7" t="e">
        <f>COUNTIF('Action List'!#REF!,Topic!A3)</f>
        <v>#REF!</v>
      </c>
      <c r="C8" s="8" t="e">
        <f t="shared" si="2"/>
        <v>#REF!</v>
      </c>
      <c r="E8" s="21" t="str">
        <f>Actionees!A3</f>
        <v>AS</v>
      </c>
      <c r="F8" s="22" t="e">
        <f>COUNTIF('Action List'!#REF!,Actionees!A3)</f>
        <v>#REF!</v>
      </c>
      <c r="G8" s="22" t="e">
        <f>COUNTIF('Action List'!#REF!,Actionees!A3)</f>
        <v>#REF!</v>
      </c>
      <c r="H8" s="22" t="e">
        <f>COUNTIF('Action List'!#REF!,Actionees!A3)</f>
        <v>#REF!</v>
      </c>
      <c r="I8" s="22" t="e">
        <f>COUNTIF('Action List'!#REF!,Actionees!A3)</f>
        <v>#REF!</v>
      </c>
      <c r="J8" s="23" t="e">
        <f t="shared" si="0"/>
        <v>#REF!</v>
      </c>
      <c r="K8" s="22" t="e">
        <f t="shared" si="3"/>
        <v>#REF!</v>
      </c>
      <c r="L8" s="24" t="e">
        <f t="shared" si="1"/>
        <v>#REF!</v>
      </c>
    </row>
    <row r="9" spans="1:12" x14ac:dyDescent="0.2">
      <c r="A9" s="6" t="str">
        <f>Topic!A4</f>
        <v>Students</v>
      </c>
      <c r="B9" s="7" t="e">
        <f>COUNTIF('Action List'!#REF!,Topic!A4)</f>
        <v>#REF!</v>
      </c>
      <c r="C9" s="8" t="e">
        <f t="shared" si="2"/>
        <v>#REF!</v>
      </c>
      <c r="E9" s="21" t="str">
        <f>Actionees!A4</f>
        <v>SC</v>
      </c>
      <c r="F9" s="22" t="e">
        <f>COUNTIF('Action List'!#REF!,Actionees!A4)</f>
        <v>#REF!</v>
      </c>
      <c r="G9" s="22" t="e">
        <f>COUNTIF('Action List'!#REF!,Actionees!A4)</f>
        <v>#REF!</v>
      </c>
      <c r="H9" s="22" t="e">
        <f>COUNTIF('Action List'!#REF!,Actionees!A4)</f>
        <v>#REF!</v>
      </c>
      <c r="I9" s="22" t="e">
        <f>COUNTIF('Action List'!#REF!,Actionees!A4)</f>
        <v>#REF!</v>
      </c>
      <c r="J9" s="23" t="e">
        <f t="shared" si="0"/>
        <v>#REF!</v>
      </c>
      <c r="K9" s="22" t="e">
        <f t="shared" si="3"/>
        <v>#REF!</v>
      </c>
      <c r="L9" s="24" t="e">
        <f t="shared" si="1"/>
        <v>#REF!</v>
      </c>
    </row>
    <row r="10" spans="1:12" x14ac:dyDescent="0.2">
      <c r="A10" s="6" t="str">
        <f>Topic!A5</f>
        <v>Planning</v>
      </c>
      <c r="B10" s="7" t="e">
        <f>COUNTIF('Action List'!#REF!,Topic!A5)</f>
        <v>#REF!</v>
      </c>
      <c r="C10" s="8" t="e">
        <f t="shared" si="2"/>
        <v>#REF!</v>
      </c>
      <c r="E10" s="21" t="str">
        <f>Actionees!A5</f>
        <v>IMcI</v>
      </c>
      <c r="F10" s="22" t="e">
        <f>COUNTIF('Action List'!#REF!,Actionees!A5)</f>
        <v>#REF!</v>
      </c>
      <c r="G10" s="22" t="e">
        <f>COUNTIF('Action List'!#REF!,Actionees!A5)</f>
        <v>#REF!</v>
      </c>
      <c r="H10" s="22" t="e">
        <f>COUNTIF('Action List'!#REF!,Actionees!A5)</f>
        <v>#REF!</v>
      </c>
      <c r="I10" s="22" t="e">
        <f>COUNTIF('Action List'!#REF!,Actionees!A5)</f>
        <v>#REF!</v>
      </c>
      <c r="J10" s="23" t="e">
        <f t="shared" si="0"/>
        <v>#REF!</v>
      </c>
      <c r="K10" s="22" t="e">
        <f t="shared" si="3"/>
        <v>#REF!</v>
      </c>
      <c r="L10" s="24" t="e">
        <f t="shared" si="1"/>
        <v>#REF!</v>
      </c>
    </row>
    <row r="11" spans="1:12" x14ac:dyDescent="0.2">
      <c r="A11" s="6" t="str">
        <f>Topic!A6</f>
        <v>Strategy</v>
      </c>
      <c r="B11" s="7" t="e">
        <f>COUNTIF('Action List'!#REF!,Topic!A6)</f>
        <v>#REF!</v>
      </c>
      <c r="C11" s="8" t="e">
        <f t="shared" si="2"/>
        <v>#REF!</v>
      </c>
      <c r="E11" s="21" t="e">
        <f>Actionees!#REF!</f>
        <v>#REF!</v>
      </c>
      <c r="F11" s="22" t="e">
        <f>COUNTIF('Action List'!#REF!,Actionees!#REF!)</f>
        <v>#REF!</v>
      </c>
      <c r="G11" s="22" t="e">
        <f>COUNTIF('Action List'!#REF!,Actionees!#REF!)</f>
        <v>#REF!</v>
      </c>
      <c r="H11" s="22" t="e">
        <f>COUNTIF('Action List'!#REF!,Actionees!#REF!)</f>
        <v>#REF!</v>
      </c>
      <c r="I11" s="22" t="e">
        <f>COUNTIF('Action List'!#REF!,Actionees!#REF!)</f>
        <v>#REF!</v>
      </c>
      <c r="J11" s="23" t="e">
        <f t="shared" si="0"/>
        <v>#REF!</v>
      </c>
      <c r="K11" s="22" t="e">
        <f t="shared" si="3"/>
        <v>#REF!</v>
      </c>
      <c r="L11" s="24" t="e">
        <f t="shared" si="1"/>
        <v>#REF!</v>
      </c>
    </row>
    <row r="12" spans="1:12" x14ac:dyDescent="0.2">
      <c r="A12" s="6" t="str">
        <f>Topic!A7</f>
        <v>Performance</v>
      </c>
      <c r="B12" s="7" t="e">
        <f>COUNTIF('Action List'!#REF!,Topic!A7)</f>
        <v>#REF!</v>
      </c>
      <c r="C12" s="8" t="e">
        <f t="shared" si="2"/>
        <v>#REF!</v>
      </c>
      <c r="E12" s="21" t="str">
        <f>Actionees!A6</f>
        <v>GW</v>
      </c>
      <c r="F12" s="22" t="e">
        <f>COUNTIF('Action List'!#REF!,Actionees!A6)</f>
        <v>#REF!</v>
      </c>
      <c r="G12" s="22" t="e">
        <f>COUNTIF('Action List'!#REF!,Actionees!A6)</f>
        <v>#REF!</v>
      </c>
      <c r="H12" s="22" t="e">
        <f>COUNTIF('Action List'!#REF!,Actionees!A6)</f>
        <v>#REF!</v>
      </c>
      <c r="I12" s="22" t="e">
        <f>COUNTIF('Action List'!#REF!,Actionees!A6)</f>
        <v>#REF!</v>
      </c>
      <c r="J12" s="23" t="e">
        <f t="shared" si="0"/>
        <v>#REF!</v>
      </c>
      <c r="K12" s="22" t="e">
        <f t="shared" si="3"/>
        <v>#REF!</v>
      </c>
      <c r="L12" s="24" t="e">
        <f t="shared" si="1"/>
        <v>#REF!</v>
      </c>
    </row>
    <row r="13" spans="1:12" x14ac:dyDescent="0.2">
      <c r="A13" s="6" t="str">
        <f>Topic!A8</f>
        <v>Research</v>
      </c>
      <c r="B13" s="7" t="e">
        <f>COUNTIF('Action List'!#REF!,Topic!A8)</f>
        <v>#REF!</v>
      </c>
      <c r="C13" s="8" t="e">
        <f t="shared" si="2"/>
        <v>#REF!</v>
      </c>
      <c r="E13" s="21" t="str">
        <f>Actionees!A7</f>
        <v>KD</v>
      </c>
      <c r="F13" s="22" t="e">
        <f>COUNTIF('Action List'!#REF!,Actionees!A7)</f>
        <v>#REF!</v>
      </c>
      <c r="G13" s="22" t="e">
        <f>COUNTIF('Action List'!#REF!,Actionees!A7)</f>
        <v>#REF!</v>
      </c>
      <c r="H13" s="22" t="e">
        <f>COUNTIF('Action List'!#REF!,Actionees!A7)</f>
        <v>#REF!</v>
      </c>
      <c r="I13" s="22" t="e">
        <f>COUNTIF('Action List'!#REF!,Actionees!A7)</f>
        <v>#REF!</v>
      </c>
      <c r="J13" s="23" t="e">
        <f t="shared" si="0"/>
        <v>#REF!</v>
      </c>
      <c r="K13" s="22" t="e">
        <f t="shared" si="3"/>
        <v>#REF!</v>
      </c>
      <c r="L13" s="24" t="e">
        <f t="shared" si="1"/>
        <v>#REF!</v>
      </c>
    </row>
    <row r="14" spans="1:12" x14ac:dyDescent="0.2">
      <c r="A14" s="6" t="str">
        <f>Topic!A9</f>
        <v>Governance</v>
      </c>
      <c r="B14" s="7" t="e">
        <f>COUNTIF('Action List'!#REF!,Topic!A9)</f>
        <v>#REF!</v>
      </c>
      <c r="C14" s="8" t="e">
        <f t="shared" si="2"/>
        <v>#REF!</v>
      </c>
      <c r="E14" s="21" t="str">
        <f>Actionees!A8</f>
        <v>SB</v>
      </c>
      <c r="F14" s="22" t="e">
        <f>COUNTIF('Action List'!#REF!,Actionees!A8)</f>
        <v>#REF!</v>
      </c>
      <c r="G14" s="22" t="e">
        <f>COUNTIF('Action List'!#REF!,Actionees!A8)</f>
        <v>#REF!</v>
      </c>
      <c r="H14" s="22" t="e">
        <f>COUNTIF('Action List'!#REF!,Actionees!A8)</f>
        <v>#REF!</v>
      </c>
      <c r="I14" s="22" t="e">
        <f>COUNTIF('Action List'!#REF!,Actionees!A8)</f>
        <v>#REF!</v>
      </c>
      <c r="J14" s="23" t="e">
        <f t="shared" si="0"/>
        <v>#REF!</v>
      </c>
      <c r="K14" s="22" t="e">
        <f t="shared" si="3"/>
        <v>#REF!</v>
      </c>
      <c r="L14" s="24" t="e">
        <f t="shared" si="1"/>
        <v>#REF!</v>
      </c>
    </row>
    <row r="15" spans="1:12" x14ac:dyDescent="0.2">
      <c r="A15" s="6" t="str">
        <f>Topic!A10</f>
        <v>Risk</v>
      </c>
      <c r="B15" s="7" t="e">
        <f>COUNTIF('Action List'!#REF!,Topic!A10)</f>
        <v>#REF!</v>
      </c>
      <c r="C15" s="8" t="e">
        <f t="shared" si="2"/>
        <v>#REF!</v>
      </c>
      <c r="E15" s="21" t="str">
        <f>Actionees!A9</f>
        <v>FMacC</v>
      </c>
      <c r="F15" s="22" t="e">
        <f>COUNTIF('Action List'!#REF!,Actionees!A9)</f>
        <v>#REF!</v>
      </c>
      <c r="G15" s="22" t="e">
        <f>COUNTIF('Action List'!#REF!,Actionees!A9)</f>
        <v>#REF!</v>
      </c>
      <c r="H15" s="22" t="e">
        <f>COUNTIF('Action List'!#REF!,Actionees!A9)</f>
        <v>#REF!</v>
      </c>
      <c r="I15" s="22" t="e">
        <f>COUNTIF('Action List'!#REF!,Actionees!A9)</f>
        <v>#REF!</v>
      </c>
      <c r="J15" s="23" t="e">
        <f t="shared" si="0"/>
        <v>#REF!</v>
      </c>
      <c r="K15" s="22" t="e">
        <f t="shared" si="3"/>
        <v>#REF!</v>
      </c>
      <c r="L15" s="24" t="e">
        <f t="shared" si="1"/>
        <v>#REF!</v>
      </c>
    </row>
    <row r="16" spans="1:12" x14ac:dyDescent="0.2">
      <c r="A16" s="6" t="str">
        <f>Topic!A11</f>
        <v>Health &amp; Safety</v>
      </c>
      <c r="B16" s="7" t="e">
        <f>COUNTIF('Action List'!#REF!,Topic!A11)</f>
        <v>#REF!</v>
      </c>
      <c r="C16" s="8" t="e">
        <f t="shared" si="2"/>
        <v>#REF!</v>
      </c>
      <c r="E16" s="21" t="str">
        <f>Actionees!A10</f>
        <v>CS</v>
      </c>
      <c r="F16" s="22" t="e">
        <f>COUNTIF('Action List'!#REF!,Actionees!A10)</f>
        <v>#REF!</v>
      </c>
      <c r="G16" s="22" t="e">
        <f>COUNTIF('Action List'!#REF!,Actionees!A10)</f>
        <v>#REF!</v>
      </c>
      <c r="H16" s="22" t="e">
        <f>COUNTIF('Action List'!#REF!,Actionees!A10)</f>
        <v>#REF!</v>
      </c>
      <c r="I16" s="22" t="e">
        <f>COUNTIF('Action List'!#REF!,Actionees!A10)</f>
        <v>#REF!</v>
      </c>
      <c r="J16" s="23" t="e">
        <f t="shared" si="0"/>
        <v>#REF!</v>
      </c>
      <c r="K16" s="22" t="e">
        <f t="shared" si="3"/>
        <v>#REF!</v>
      </c>
      <c r="L16" s="24" t="e">
        <f t="shared" si="1"/>
        <v>#REF!</v>
      </c>
    </row>
    <row r="17" spans="1:12" x14ac:dyDescent="0.2">
      <c r="A17" s="6" t="str">
        <f>Topic!A12</f>
        <v>International</v>
      </c>
      <c r="B17" s="7" t="e">
        <f>COUNTIF('Action List'!#REF!,Topic!A12)</f>
        <v>#REF!</v>
      </c>
      <c r="C17" s="8" t="e">
        <f t="shared" si="2"/>
        <v>#REF!</v>
      </c>
      <c r="E17" s="21" t="str">
        <f>Actionees!A11</f>
        <v>All</v>
      </c>
      <c r="F17" s="22" t="e">
        <f>COUNTIF('Action List'!#REF!,Actionees!A11)</f>
        <v>#REF!</v>
      </c>
      <c r="G17" s="22" t="e">
        <f>COUNTIF('Action List'!#REF!,Actionees!A11)</f>
        <v>#REF!</v>
      </c>
      <c r="H17" s="22" t="e">
        <f>COUNTIF('Action List'!#REF!,Actionees!A11)</f>
        <v>#REF!</v>
      </c>
      <c r="I17" s="22" t="e">
        <f>COUNTIF('Action List'!#REF!,Actionees!A11)</f>
        <v>#REF!</v>
      </c>
      <c r="J17" s="23" t="e">
        <f>F17/$F$22</f>
        <v>#REF!</v>
      </c>
      <c r="K17" s="22" t="e">
        <f t="shared" ref="K17:K21" si="4">SUM(F17:I17)</f>
        <v>#REF!</v>
      </c>
      <c r="L17" s="24" t="e">
        <f>(K17/$K$22)</f>
        <v>#REF!</v>
      </c>
    </row>
    <row r="18" spans="1:12" ht="15.75" thickBot="1" x14ac:dyDescent="0.3">
      <c r="A18" s="9" t="s">
        <v>25</v>
      </c>
      <c r="B18" s="10" t="e">
        <f>SUM(B6:B17)</f>
        <v>#REF!</v>
      </c>
      <c r="C18" s="35" t="e">
        <f>SUM(C6:C17)</f>
        <v>#REF!</v>
      </c>
      <c r="E18" s="21">
        <f>'Action List'!L16</f>
        <v>0</v>
      </c>
      <c r="F18" s="22" t="e">
        <f>COUNTIF('Action List'!#REF!,'Action List'!L16)</f>
        <v>#REF!</v>
      </c>
      <c r="G18" s="22" t="e">
        <f>COUNTIF('Action List'!#REF!,'Action List'!L16)</f>
        <v>#REF!</v>
      </c>
      <c r="H18" s="22" t="e">
        <f>COUNTIF('Action List'!#REF!,'Action List'!L16)</f>
        <v>#REF!</v>
      </c>
      <c r="I18" s="22" t="e">
        <f>COUNTIF('Action List'!#REF!,'Action List'!L16)</f>
        <v>#REF!</v>
      </c>
      <c r="J18" s="23" t="e">
        <f>F18/$F$22</f>
        <v>#REF!</v>
      </c>
      <c r="K18" s="22" t="e">
        <f t="shared" si="4"/>
        <v>#REF!</v>
      </c>
      <c r="L18" s="24" t="e">
        <f>(K18/$K$22)</f>
        <v>#REF!</v>
      </c>
    </row>
    <row r="19" spans="1:12" ht="15" thickBot="1" x14ac:dyDescent="0.25">
      <c r="A19" s="2"/>
      <c r="E19" s="21">
        <f>'Action List'!L17</f>
        <v>0</v>
      </c>
      <c r="F19" s="22" t="e">
        <f>COUNTIF('Action List'!#REF!,'Action List'!L17)</f>
        <v>#REF!</v>
      </c>
      <c r="G19" s="22" t="e">
        <f>COUNTIF('Action List'!#REF!,'Action List'!L17)</f>
        <v>#REF!</v>
      </c>
      <c r="H19" s="22" t="e">
        <f>COUNTIF('Action List'!#REF!,'Action List'!L17)</f>
        <v>#REF!</v>
      </c>
      <c r="I19" s="22" t="e">
        <f>COUNTIF('Action List'!#REF!,'Action List'!L17)</f>
        <v>#REF!</v>
      </c>
      <c r="J19" s="23" t="e">
        <f>F19/$F$22</f>
        <v>#REF!</v>
      </c>
      <c r="K19" s="22" t="e">
        <f t="shared" si="4"/>
        <v>#REF!</v>
      </c>
      <c r="L19" s="24" t="e">
        <f>(K19/$K$22)</f>
        <v>#REF!</v>
      </c>
    </row>
    <row r="20" spans="1:12" ht="15" x14ac:dyDescent="0.25">
      <c r="A20" s="11" t="s">
        <v>6</v>
      </c>
      <c r="B20" s="12" t="s">
        <v>27</v>
      </c>
      <c r="C20" s="13" t="s">
        <v>26</v>
      </c>
      <c r="E20" s="21">
        <f>'Action List'!L18</f>
        <v>0</v>
      </c>
      <c r="F20" s="22" t="e">
        <f>COUNTIF('Action List'!#REF!,'Action List'!L18)</f>
        <v>#REF!</v>
      </c>
      <c r="G20" s="22" t="e">
        <f>COUNTIF('Action List'!#REF!,'Action List'!L18)</f>
        <v>#REF!</v>
      </c>
      <c r="H20" s="22" t="e">
        <f>COUNTIF('Action List'!#REF!,'Action List'!L18)</f>
        <v>#REF!</v>
      </c>
      <c r="I20" s="22" t="e">
        <f>COUNTIF('Action List'!#REF!,'Action List'!L18)</f>
        <v>#REF!</v>
      </c>
      <c r="J20" s="23" t="e">
        <f>F20/$F$22</f>
        <v>#REF!</v>
      </c>
      <c r="K20" s="22" t="e">
        <f t="shared" si="4"/>
        <v>#REF!</v>
      </c>
      <c r="L20" s="24" t="e">
        <f>(K20/$K$22)</f>
        <v>#REF!</v>
      </c>
    </row>
    <row r="21" spans="1:12" x14ac:dyDescent="0.2">
      <c r="A21" s="14" t="str">
        <f>Status!A1</f>
        <v>Yes</v>
      </c>
      <c r="B21" s="15">
        <f>COUNTIF('Action List'!$F$7:$F$18,Status!A1)</f>
        <v>0</v>
      </c>
      <c r="C21" s="16" t="e">
        <f>B21/$B$25</f>
        <v>#REF!</v>
      </c>
      <c r="E21" s="21" t="e">
        <f>'Action List'!#REF!</f>
        <v>#REF!</v>
      </c>
      <c r="F21" s="22" t="e">
        <f>COUNTIF('Action List'!#REF!,'Action List'!#REF!)</f>
        <v>#REF!</v>
      </c>
      <c r="G21" s="22" t="e">
        <f>COUNTIF('Action List'!#REF!,'Action List'!#REF!)</f>
        <v>#REF!</v>
      </c>
      <c r="H21" s="22" t="e">
        <f>COUNTIF('Action List'!#REF!,'Action List'!#REF!)</f>
        <v>#REF!</v>
      </c>
      <c r="I21" s="22" t="e">
        <f>COUNTIF('Action List'!#REF!,'Action List'!#REF!)</f>
        <v>#REF!</v>
      </c>
      <c r="J21" s="23" t="e">
        <f>F21/$F$22</f>
        <v>#REF!</v>
      </c>
      <c r="K21" s="22" t="e">
        <f t="shared" si="4"/>
        <v>#REF!</v>
      </c>
      <c r="L21" s="24" t="e">
        <f>(K21/$K$22)</f>
        <v>#REF!</v>
      </c>
    </row>
    <row r="22" spans="1:12" ht="15.75" thickBot="1" x14ac:dyDescent="0.3">
      <c r="A22" s="14" t="str">
        <f>Status!A2</f>
        <v>No</v>
      </c>
      <c r="B22" s="15">
        <f>COUNTIF('Action List'!$F$7:$F$18,Status!A2)</f>
        <v>0</v>
      </c>
      <c r="C22" s="16" t="e">
        <f>B22/$B$25</f>
        <v>#REF!</v>
      </c>
      <c r="E22" s="25" t="s">
        <v>25</v>
      </c>
      <c r="F22" s="26" t="e">
        <f>SUM(F6:F21)</f>
        <v>#REF!</v>
      </c>
      <c r="G22" s="26" t="e">
        <f t="shared" ref="G22:I22" si="5">SUM(G6:G21)</f>
        <v>#REF!</v>
      </c>
      <c r="H22" s="26" t="e">
        <f t="shared" si="5"/>
        <v>#REF!</v>
      </c>
      <c r="I22" s="26" t="e">
        <f t="shared" si="5"/>
        <v>#REF!</v>
      </c>
      <c r="J22" s="29" t="e">
        <f>SUM(J6:J21)</f>
        <v>#REF!</v>
      </c>
      <c r="K22" s="26" t="e">
        <f>SUM(F22:I22)</f>
        <v>#REF!</v>
      </c>
      <c r="L22" s="30" t="e">
        <f>SUM(L6:L21)</f>
        <v>#REF!</v>
      </c>
    </row>
    <row r="23" spans="1:12" x14ac:dyDescent="0.2">
      <c r="A23" s="14" t="str">
        <f>Status!A3</f>
        <v>Ongoing</v>
      </c>
      <c r="B23" s="15">
        <f>COUNTIF('Action List'!$F$7:$F$18,Status!A3)</f>
        <v>0</v>
      </c>
      <c r="C23" s="16" t="e">
        <f>B23/$B$25</f>
        <v>#REF!</v>
      </c>
    </row>
    <row r="24" spans="1:12" x14ac:dyDescent="0.2">
      <c r="A24" s="14" t="str">
        <f>Status!A4</f>
        <v>Unknown</v>
      </c>
      <c r="B24" s="15" t="e">
        <f>B18-(B21+B22+B23)</f>
        <v>#REF!</v>
      </c>
      <c r="C24" s="16" t="e">
        <f>B24/$B$25</f>
        <v>#REF!</v>
      </c>
    </row>
    <row r="25" spans="1:12" ht="15.75" thickBot="1" x14ac:dyDescent="0.3">
      <c r="A25" s="17" t="s">
        <v>41</v>
      </c>
      <c r="B25" s="18" t="e">
        <f>SUM(B21:B24)</f>
        <v>#REF!</v>
      </c>
      <c r="C25" s="19" t="e">
        <f>SUM(C21:C24)</f>
        <v>#REF!</v>
      </c>
    </row>
    <row r="27" spans="1:12" x14ac:dyDescent="0.2">
      <c r="A27" s="38" t="s">
        <v>42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sqref="A1:A12"/>
    </sheetView>
  </sheetViews>
  <sheetFormatPr defaultRowHeight="14.2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15</v>
      </c>
    </row>
    <row r="5" spans="1:1" x14ac:dyDescent="0.2">
      <c r="A5" t="s">
        <v>14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dataValidations count="1">
    <dataValidation type="list" allowBlank="1" showInputMessage="1" showErrorMessage="1" sqref="A1:A11">
      <formula1>Categories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:XFD6"/>
    </sheetView>
  </sheetViews>
  <sheetFormatPr defaultRowHeight="14.2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43</v>
      </c>
    </row>
    <row r="4" spans="1:1" x14ac:dyDescent="0.2">
      <c r="A4" t="s">
        <v>7</v>
      </c>
    </row>
    <row r="5" spans="1:1" x14ac:dyDescent="0.2">
      <c r="A5" t="s">
        <v>44</v>
      </c>
    </row>
    <row r="6" spans="1:1" x14ac:dyDescent="0.2">
      <c r="A6" t="s">
        <v>8</v>
      </c>
    </row>
    <row r="7" spans="1:1" x14ac:dyDescent="0.2">
      <c r="A7" t="s">
        <v>48</v>
      </c>
    </row>
    <row r="8" spans="1:1" x14ac:dyDescent="0.2">
      <c r="A8" t="s">
        <v>45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4.25" x14ac:dyDescent="0.2"/>
  <sheetData>
    <row r="1" spans="1:1" x14ac:dyDescent="0.2">
      <c r="A1" s="31" t="s">
        <v>9</v>
      </c>
    </row>
    <row r="2" spans="1:1" x14ac:dyDescent="0.2">
      <c r="A2" s="32" t="s">
        <v>10</v>
      </c>
    </row>
    <row r="3" spans="1:1" x14ac:dyDescent="0.2">
      <c r="A3" s="33" t="s">
        <v>23</v>
      </c>
    </row>
    <row r="4" spans="1:1" x14ac:dyDescent="0.2">
      <c r="A4" s="34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19C080D72C74992DF7C72743AC661" ma:contentTypeVersion="4" ma:contentTypeDescription="Create a new document." ma:contentTypeScope="" ma:versionID="abec3d52a3200fb41414cad5a10f3304">
  <xsd:schema xmlns:xsd="http://www.w3.org/2001/XMLSchema" xmlns:xs="http://www.w3.org/2001/XMLSchema" xmlns:p="http://schemas.microsoft.com/office/2006/metadata/properties" xmlns:ns2="bde4fe40-8b7a-45af-92dd-bffab737a398" targetNamespace="http://schemas.microsoft.com/office/2006/metadata/properties" ma:root="true" ma:fieldsID="7cc92b4077451cca09543d08597a4929" ns2:_="">
    <xsd:import namespace="bde4fe40-8b7a-45af-92dd-bffab737a398"/>
    <xsd:element name="properties">
      <xsd:complexType>
        <xsd:sequence>
          <xsd:element name="documentManagement">
            <xsd:complexType>
              <xsd:all>
                <xsd:element ref="ns2:Keywords0"/>
                <xsd:element ref="ns2:Document_x0020_Type"/>
                <xsd:element ref="ns2:Review_x0020_Date" minOccurs="0"/>
                <xsd:element ref="ns2:Intended_x0020_Audien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4fe40-8b7a-45af-92dd-bffab737a398" elementFormDefault="qualified">
    <xsd:import namespace="http://schemas.microsoft.com/office/2006/documentManagement/types"/>
    <xsd:import namespace="http://schemas.microsoft.com/office/infopath/2007/PartnerControls"/>
    <xsd:element name="Keywords0" ma:index="8" ma:displayName="Keywords" ma:description="Keywords to describe the document" ma:internalName="Keywords0">
      <xsd:simpleType>
        <xsd:restriction base="dms:Note">
          <xsd:maxLength value="255"/>
        </xsd:restriction>
      </xsd:simpleType>
    </xsd:element>
    <xsd:element name="Document_x0020_Type" ma:index="9" ma:displayName="Document Type" ma:default="Form" ma:format="Dropdown" ma:internalName="Document_x0020_Type">
      <xsd:simpleType>
        <xsd:restriction base="dms:Choice">
          <xsd:enumeration value="Form"/>
          <xsd:enumeration value="Guidance Note"/>
          <xsd:enumeration value="Manual"/>
          <xsd:enumeration value="Minutes"/>
          <xsd:enumeration value="Newsletter"/>
          <xsd:enumeration value="Policy"/>
          <xsd:enumeration value="Presentation"/>
          <xsd:enumeration value="Press Release"/>
          <xsd:enumeration value="Procedure"/>
          <xsd:enumeration value="Report"/>
          <xsd:enumeration value="Strategy"/>
          <xsd:enumeration value="User Guide"/>
          <xsd:enumeration value="Other"/>
        </xsd:restriction>
      </xsd:simpleType>
    </xsd:element>
    <xsd:element name="Review_x0020_Date" ma:index="10" nillable="true" ma:displayName="Review Date" ma:format="DateOnly" ma:internalName="Review_x0020_Date">
      <xsd:simpleType>
        <xsd:restriction base="dms:DateTime"/>
      </xsd:simpleType>
    </xsd:element>
    <xsd:element name="Intended_x0020_Audience" ma:index="11" nillable="true" ma:displayName="Intended Audience" ma:default="All Staff" ma:description="Who is the document for?" ma:format="Dropdown" ma:internalName="Intended_x0020_Audience">
      <xsd:simpleType>
        <xsd:restriction base="dms:Choice">
          <xsd:enumeration value="All Staff"/>
          <xsd:enumeration value="Students"/>
          <xsd:enumeration value="Management"/>
          <xsd:enumeration value="Selected Audie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4303B8935D99459CFC9FAA683C7943" ma:contentTypeVersion="57" ma:contentTypeDescription="Create a new document." ma:contentTypeScope="" ma:versionID="36152fe5fc009f92c9255dc97d04b48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026ddb7c733e5ae86715f09abaa57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5EA4CD4-63B9-4073-B30B-41E548A1E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e4fe40-8b7a-45af-92dd-bffab737a3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7F580A5-4442-4853-AC37-454F09F4BA6C}"/>
</file>

<file path=customXml/itemProps3.xml><?xml version="1.0" encoding="utf-8"?>
<ds:datastoreItem xmlns:ds="http://schemas.openxmlformats.org/officeDocument/2006/customXml" ds:itemID="{D5CF4989-6952-4BC4-8311-8401C142DBEC}"/>
</file>

<file path=customXml/itemProps4.xml><?xml version="1.0" encoding="utf-8"?>
<ds:datastoreItem xmlns:ds="http://schemas.openxmlformats.org/officeDocument/2006/customXml" ds:itemID="{9CC07E7A-980B-4AA6-9E9F-DE664015AA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Action List</vt:lpstr>
      <vt:lpstr>Analysis</vt:lpstr>
      <vt:lpstr>Topic</vt:lpstr>
      <vt:lpstr>Actionees</vt:lpstr>
      <vt:lpstr>Status</vt:lpstr>
      <vt:lpstr>Actionees</vt:lpstr>
      <vt:lpstr>Categories</vt:lpstr>
      <vt:lpstr>Complete</vt:lpstr>
      <vt:lpstr>PEG_Members</vt:lpstr>
      <vt:lpstr>'Action List'!Print_Area</vt:lpstr>
      <vt:lpstr>'Action List'!Print_Titles</vt:lpstr>
      <vt:lpstr>Status</vt:lpstr>
      <vt:lpstr>Topic</vt:lpstr>
    </vt:vector>
  </TitlesOfParts>
  <Company>Napier University Edinburgh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ULT Actions List 2015-2016</dc:title>
  <dc:creator>py13</dc:creator>
  <cp:lastModifiedBy>Lambert, Cathy (Staff)</cp:lastModifiedBy>
  <cp:lastPrinted>2016-04-13T12:37:57Z</cp:lastPrinted>
  <dcterms:created xsi:type="dcterms:W3CDTF">2009-07-22T08:22:41Z</dcterms:created>
  <dcterms:modified xsi:type="dcterms:W3CDTF">2016-04-13T12:39:39Z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eywords0">
    <vt:lpwstr>PEG, Actions</vt:lpwstr>
  </property>
  <property fmtid="{D5CDD505-2E9C-101B-9397-08002B2CF9AE}" pid="3" name="Document Type">
    <vt:lpwstr>Form</vt:lpwstr>
  </property>
  <property fmtid="{D5CDD505-2E9C-101B-9397-08002B2CF9AE}" pid="4" name="Review Date">
    <vt:lpwstr/>
  </property>
  <property fmtid="{D5CDD505-2E9C-101B-9397-08002B2CF9AE}" pid="5" name="Intended Audience">
    <vt:lpwstr>All Staff</vt:lpwstr>
  </property>
  <property fmtid="{D5CDD505-2E9C-101B-9397-08002B2CF9AE}" pid="6" name="ContentTypeId">
    <vt:lpwstr>0x010100834303B8935D99459CFC9FAA683C7943</vt:lpwstr>
  </property>
  <property fmtid="{D5CDD505-2E9C-101B-9397-08002B2CF9AE}" pid="7" name="Document Description">
    <vt:lpwstr/>
  </property>
  <property fmtid="{D5CDD505-2E9C-101B-9397-08002B2CF9AE}" pid="8" name="Document Keywords">
    <vt:lpwstr/>
  </property>
</Properties>
</file>